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8055" activeTab="0"/>
  </bookViews>
  <sheets>
    <sheet name="评估收费成本测算备案申报表" sheetId="1" r:id="rId1"/>
    <sheet name="工日定额 " sheetId="2" r:id="rId2"/>
    <sheet name="成本构成 " sheetId="3" r:id="rId3"/>
  </sheets>
  <definedNames/>
  <calcPr fullCalcOnLoad="1" fullPrecision="0" iterate="1" iterateCount="100" iterateDelta="0.001"/>
</workbook>
</file>

<file path=xl/comments2.xml><?xml version="1.0" encoding="utf-8"?>
<comments xmlns="http://schemas.openxmlformats.org/spreadsheetml/2006/main">
  <authors>
    <author>1</author>
    <author>作者</author>
  </authors>
  <commentList>
    <comment ref="F4" authorId="0">
      <text>
        <r>
          <rPr>
            <b/>
            <sz val="12"/>
            <color indexed="10"/>
            <rFont val="宋体"/>
            <family val="0"/>
          </rPr>
          <t>各地区规定会有不同，请按当地规定调整</t>
        </r>
      </text>
    </comment>
    <comment ref="F5" authorId="1">
      <text>
        <r>
          <rPr>
            <b/>
            <sz val="14"/>
            <color indexed="10"/>
            <rFont val="宋体"/>
            <family val="0"/>
          </rPr>
          <t>税务规定工资14%以内可以企业所得税前扣除</t>
        </r>
      </text>
    </comment>
    <comment ref="F6" authorId="1">
      <text>
        <r>
          <rPr>
            <b/>
            <sz val="14"/>
            <color indexed="10"/>
            <rFont val="宋体"/>
            <family val="0"/>
          </rPr>
          <t>税务规定工资8%以内可以企业所得税前扣除</t>
        </r>
      </text>
    </comment>
  </commentList>
</comments>
</file>

<file path=xl/sharedStrings.xml><?xml version="1.0" encoding="utf-8"?>
<sst xmlns="http://schemas.openxmlformats.org/spreadsheetml/2006/main" count="107" uniqueCount="95">
  <si>
    <t>项目</t>
  </si>
  <si>
    <t>估价师</t>
  </si>
  <si>
    <t>估价员</t>
  </si>
  <si>
    <t>课税评估</t>
  </si>
  <si>
    <t>司法鉴定</t>
  </si>
  <si>
    <t>咨询及其他</t>
  </si>
  <si>
    <t>租金评估</t>
  </si>
  <si>
    <t>序号</t>
  </si>
  <si>
    <t>序号</t>
  </si>
  <si>
    <t>增值税</t>
  </si>
  <si>
    <t>项目经理</t>
  </si>
  <si>
    <t>职工工资总额</t>
  </si>
  <si>
    <t>社会保险费用</t>
  </si>
  <si>
    <t>职工福利费用</t>
  </si>
  <si>
    <t>职工教育经费</t>
  </si>
  <si>
    <t>劳动保护费用</t>
  </si>
  <si>
    <t>职工住房费用</t>
  </si>
  <si>
    <t>其他人工成本</t>
  </si>
  <si>
    <t>合计</t>
  </si>
  <si>
    <t>全年工作天数</t>
  </si>
  <si>
    <t>全年365天-52周*2-11个节日-中档年假10天=240天</t>
  </si>
  <si>
    <t>日均人工定额</t>
  </si>
  <si>
    <t>估价人员工日定额测算表</t>
  </si>
  <si>
    <t>单套</t>
  </si>
  <si>
    <t>参照抵押</t>
  </si>
  <si>
    <t>抵押
成套普通住宅</t>
  </si>
  <si>
    <t>抵押
非成套普通住宅</t>
  </si>
  <si>
    <t>抵押
商铺/写字楼</t>
  </si>
  <si>
    <t>抵押
工业类</t>
  </si>
  <si>
    <t>抵押
高档住宅/别墅类</t>
  </si>
  <si>
    <t>集体土地
住宅房屋拆迁</t>
  </si>
  <si>
    <t>集体土地非
住宅房屋拆迁</t>
  </si>
  <si>
    <t>国有土地
住宅房屋征收</t>
  </si>
  <si>
    <t>国有土地
商业房屋征收</t>
  </si>
  <si>
    <t>国有土地非住宅
非商业房屋征收</t>
  </si>
  <si>
    <t>估价类型</t>
  </si>
  <si>
    <t>参照商铺</t>
  </si>
  <si>
    <t>抵押
商场/综合/在建工程</t>
  </si>
  <si>
    <t>后续教育、地方培训、技能提升约工资的2%</t>
  </si>
  <si>
    <t>意外保险、防暑降温4个月、外勤工作保护等</t>
  </si>
  <si>
    <t>员工全年工资收入，含奖金、津贴、补贴、个人承担的社保和公积金</t>
  </si>
  <si>
    <t>党、团、工会经费约工资的2%、招聘费用和解聘补偿约工资的10%</t>
  </si>
  <si>
    <t>工日定额</t>
  </si>
  <si>
    <t>人工工日</t>
  </si>
  <si>
    <t>人工定额成本</t>
  </si>
  <si>
    <t>估价师</t>
  </si>
  <si>
    <t>估价员</t>
  </si>
  <si>
    <t>管理费用</t>
  </si>
  <si>
    <t>营销费用</t>
  </si>
  <si>
    <t>人工成本</t>
  </si>
  <si>
    <t>项目</t>
  </si>
  <si>
    <t>估价成本构成表</t>
  </si>
  <si>
    <t>主要内容</t>
  </si>
  <si>
    <t>广告费、宣传费、业务交往费、招待费、交通差旅费、招标文件费、中标服务费、营销人员薪酬福利及其他费用</t>
  </si>
  <si>
    <t>单位承担养老19%、医疗9%、失业0.5%、工伤0.5%、大病0.5%约工资的29.5%</t>
  </si>
  <si>
    <t>勘查文印</t>
  </si>
  <si>
    <t>勘查文印
定额成本</t>
  </si>
  <si>
    <t>不含税价的6%，含税价的1/1.06*0.06≈5.66%</t>
  </si>
  <si>
    <t>直接为估价项目发生的现场勘查来回交通费、送报告来回交通费、报告纸张、打印、装订费（类似于变动成本）</t>
  </si>
  <si>
    <t>规模或单套房屋面积(㎡)</t>
  </si>
  <si>
    <t>成本合价
（元）</t>
  </si>
  <si>
    <t>征收</t>
  </si>
  <si>
    <t>政府征收估价工作内容按各地政府规定，如：房屋测量、装潢测量、附属物测量、设备评估、样本房估价、安置房估价</t>
  </si>
  <si>
    <t>测算说明</t>
  </si>
  <si>
    <t>按各地区政府规定比率</t>
  </si>
  <si>
    <t>按各地区市场招聘行情</t>
  </si>
  <si>
    <t>在政府规定范围内确定</t>
  </si>
  <si>
    <t>解聘补偿每工作一年补偿一个月工资=1/12≈8.33%，加招聘费用等约10%</t>
  </si>
  <si>
    <t>食堂补贴、误餐补贴、节日福利、文化拓展费用、年度旅游、红白喜事困难补助等</t>
  </si>
  <si>
    <t>直接为估价项目服务的估价师、估价员的综合人工成本，不含管理、营销、后勤人员薪酬福利</t>
  </si>
  <si>
    <t>参照国有住宅</t>
  </si>
  <si>
    <t>估价员勘查现场、调查、测算、撰写报告约0.5日，估价师复核报告约0.2日；勘查现场来回交通50元+送报告来回交通50元，平均两个项目一起做，按一半计算交通费50元，报告2本文印20元</t>
  </si>
  <si>
    <t>估价员勘查现场调查案例约0.5日、测算撰写报告约0.5日，估价师共同测算复核报告约0.5日，勘查来回交通80元，送报告来回交通50元，报告2本文印20元</t>
  </si>
  <si>
    <t>估价师、估价员共同勘查现场、收集资料、调查案例、测算、复核、撰写报告约3日，勘查现场调查案例来回交通200元，送报告来回50元，报告2本30元</t>
  </si>
  <si>
    <t>估价师勘查现场、调查案例、复核报告1日，估价员共同勘查现场、调查案例、测算撰写报告1.5日，勘查调查来回交通80元，送报告来回50元，报告5本50元</t>
  </si>
  <si>
    <r>
      <t>国有土地征收估价，估价师和估价员驻场调查估价房屋、装潢、附属物，现场对接、解释（包括晚上加班跟踪），一般3</t>
    </r>
    <r>
      <rPr>
        <sz val="10"/>
        <color indexed="8"/>
        <rFont val="Calibri"/>
        <family val="2"/>
      </rPr>
      <t>~</t>
    </r>
    <r>
      <rPr>
        <sz val="10"/>
        <color indexed="8"/>
        <rFont val="宋体"/>
        <family val="0"/>
      </rPr>
      <t>4个月结束，多数项目标段100户左右，每户房屋面积100㎡左右，估价师1-2人，估价员3-6人，估价师工时100日左右，估价员200日左右，现场交通来回200次左右，每次约50元，报告（数量对接、预评、正式）8-10本100元</t>
    </r>
  </si>
  <si>
    <t>后续教育500-2000元，地方上岗证教育500-2000元，提升培训500-2000元</t>
  </si>
  <si>
    <t>意外保险60-200元，防暑降温600-800元，劳保100-200元</t>
  </si>
  <si>
    <t>餐补1500-3000元，各节日500-2000元，拓展500-1000元，旅游2000-4000元，困补500-1000元</t>
  </si>
  <si>
    <r>
      <t>单位承担住房公积金为工资的5%</t>
    </r>
    <r>
      <rPr>
        <sz val="12"/>
        <color indexed="8"/>
        <rFont val="Calibri"/>
        <family val="2"/>
      </rPr>
      <t>~</t>
    </r>
    <r>
      <rPr>
        <sz val="12"/>
        <color indexed="8"/>
        <rFont val="宋体"/>
        <family val="0"/>
      </rPr>
      <t>12%，暂按8%计算</t>
    </r>
  </si>
  <si>
    <r>
      <t>集体土地拆迁估价，估价师和估价员驻场调查估价房屋、装潢、附属物，现场对接、解释（包括晚上加班跟踪），一般3</t>
    </r>
    <r>
      <rPr>
        <sz val="10"/>
        <color indexed="8"/>
        <rFont val="Calibri"/>
        <family val="2"/>
      </rPr>
      <t>~</t>
    </r>
    <r>
      <rPr>
        <sz val="10"/>
        <color indexed="8"/>
        <rFont val="宋体"/>
        <family val="0"/>
      </rPr>
      <t>4个月结束，多数项目标段60户左右，每户房屋面积210㎡左右，估价师1-2人，估价员3-6人，估价师工时120日左右，估价员200日左右，现场交通来回200次左右，每次约60元，报告（数量对接、预评、正式）8-10本100元</t>
    </r>
  </si>
  <si>
    <t>估价师取整工日定额800元，估价员取整定额400元</t>
  </si>
  <si>
    <t>估价师估价员共同勘查现场、收集资料、调查案例、测算、复核、撰写报告估价师约2日，估价员约3日，勘查现场调查案例来回交通150元，送报告来回交通50元，报告2本30元</t>
  </si>
  <si>
    <r>
      <t>项目标段5-6个企业，每户面积约1300平方米，3</t>
    </r>
    <r>
      <rPr>
        <sz val="10"/>
        <color indexed="8"/>
        <rFont val="Calibri"/>
        <family val="2"/>
      </rPr>
      <t>~</t>
    </r>
    <r>
      <rPr>
        <sz val="10"/>
        <color indexed="8"/>
        <rFont val="宋体"/>
        <family val="0"/>
      </rPr>
      <t>4个月左右结束，估价师、估价员各工日约90日，平均每个企业15日，来回交通15次，每次60元，报告8-10本100元</t>
    </r>
  </si>
  <si>
    <r>
      <t>项目标段5-6个企业，每户面积约1300平方米，3</t>
    </r>
    <r>
      <rPr>
        <sz val="10"/>
        <color indexed="8"/>
        <rFont val="Calibri"/>
        <family val="2"/>
      </rPr>
      <t>~</t>
    </r>
    <r>
      <rPr>
        <sz val="10"/>
        <color indexed="8"/>
        <rFont val="宋体"/>
        <family val="0"/>
      </rPr>
      <t>4个月左右结束，估价师、估价员各工日约90日，平均每个企业15日，来回交通15次，每次60元，报告8-10本100元</t>
    </r>
  </si>
  <si>
    <t>房租、装潢费、房产税、土地使用税、水电气费、物业费、电话费、网络费、快递费、折旧、财产保险费、意外保险费、维修费、交通差旅费、住宿费、会费、会务费、培训费、审计费、咨询费、日常办公费、办公设备费、管理人员薪酬福利及其他费用，城建税及附加并入管理费用测算</t>
  </si>
  <si>
    <t>序号</t>
  </si>
  <si>
    <t>管理费用
15%</t>
  </si>
  <si>
    <t>营销费用
20%</t>
  </si>
  <si>
    <t>增值税
6%</t>
  </si>
  <si>
    <t>最低下浮率</t>
  </si>
  <si>
    <t>测算说明</t>
  </si>
  <si>
    <t>江苏省房地产估价项目评估收费成本测算备案申报表</t>
  </si>
  <si>
    <t>单套</t>
  </si>
  <si>
    <t>说明：预评估按             预收估价服务费。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</si>
</sst>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name val="等线"/>
      <family val="0"/>
    </font>
    <font>
      <sz val="12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0"/>
      <color rgb="FFFF0000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b/>
      <sz val="18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left" vertical="center" wrapText="1"/>
      <protection/>
    </xf>
    <xf numFmtId="0" fontId="47" fillId="0" borderId="0" xfId="40" applyFont="1" applyAlignment="1">
      <alignment horizontal="left" vertical="center" wrapText="1"/>
      <protection/>
    </xf>
    <xf numFmtId="0" fontId="6" fillId="0" borderId="0" xfId="40">
      <alignment vertical="center"/>
      <protection/>
    </xf>
    <xf numFmtId="9" fontId="4" fillId="0" borderId="10" xfId="33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9" fontId="46" fillId="0" borderId="11" xfId="33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0" applyFont="1" applyAlignment="1">
      <alignment horizontal="left" vertical="center"/>
      <protection/>
    </xf>
    <xf numFmtId="0" fontId="46" fillId="0" borderId="0" xfId="0" applyNumberFormat="1" applyFont="1" applyFill="1" applyAlignment="1" applyProtection="1">
      <alignment horizontal="left" vertical="center" wrapText="1"/>
      <protection locked="0"/>
    </xf>
    <xf numFmtId="9" fontId="4" fillId="0" borderId="10" xfId="33" applyFont="1" applyFill="1" applyBorder="1" applyAlignment="1" applyProtection="1">
      <alignment horizontal="left" vertical="center"/>
      <protection locked="0"/>
    </xf>
    <xf numFmtId="0" fontId="46" fillId="0" borderId="10" xfId="0" applyNumberFormat="1" applyFont="1" applyFill="1" applyBorder="1" applyAlignment="1" applyProtection="1">
      <alignment horizontal="left" vertical="center"/>
      <protection locked="0"/>
    </xf>
    <xf numFmtId="0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0" xfId="40" applyFont="1" applyBorder="1" applyAlignment="1">
      <alignment horizontal="left" vertical="center"/>
      <protection/>
    </xf>
    <xf numFmtId="0" fontId="49" fillId="0" borderId="10" xfId="40" applyFont="1" applyBorder="1" applyAlignment="1">
      <alignment horizontal="center" vertical="center"/>
      <protection/>
    </xf>
    <xf numFmtId="0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1" xfId="33" applyNumberFormat="1" applyFont="1" applyFill="1" applyBorder="1" applyAlignment="1" applyProtection="1">
      <alignment horizontal="center" vertical="center"/>
      <protection locked="0"/>
    </xf>
    <xf numFmtId="9" fontId="46" fillId="0" borderId="10" xfId="33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9" fontId="4" fillId="0" borderId="10" xfId="33" applyFont="1" applyFill="1" applyBorder="1" applyAlignment="1" applyProtection="1">
      <alignment horizontal="center" vertical="center" wrapText="1"/>
      <protection locked="0"/>
    </xf>
    <xf numFmtId="0" fontId="46" fillId="0" borderId="12" xfId="0" applyNumberFormat="1" applyFont="1" applyFill="1" applyBorder="1" applyAlignment="1" applyProtection="1">
      <alignment horizontal="left" vertical="center"/>
      <protection locked="0"/>
    </xf>
    <xf numFmtId="0" fontId="51" fillId="0" borderId="13" xfId="0" applyNumberFormat="1" applyFont="1" applyFill="1" applyBorder="1" applyAlignment="1" applyProtection="1">
      <alignment horizontal="center" vertical="center"/>
      <protection locked="0"/>
    </xf>
    <xf numFmtId="0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6" fillId="0" borderId="14" xfId="33" applyNumberFormat="1" applyFont="1" applyFill="1" applyBorder="1" applyAlignment="1" applyProtection="1">
      <alignment horizontal="center" vertical="center" wrapText="1"/>
      <protection locked="0"/>
    </xf>
    <xf numFmtId="9" fontId="46" fillId="0" borderId="11" xfId="33" applyNumberFormat="1" applyFont="1" applyFill="1" applyBorder="1" applyAlignment="1" applyProtection="1">
      <alignment horizontal="center" vertical="center"/>
      <protection locked="0"/>
    </xf>
    <xf numFmtId="0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Fill="1" applyBorder="1" applyAlignment="1" applyProtection="1">
      <alignment horizontal="center" vertical="center"/>
      <protection locked="0"/>
    </xf>
    <xf numFmtId="0" fontId="52" fillId="0" borderId="14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NumberFormat="1" applyFont="1" applyFill="1" applyBorder="1" applyAlignment="1" applyProtection="1">
      <alignment horizontal="center" vertical="center"/>
      <protection locked="0"/>
    </xf>
    <xf numFmtId="9" fontId="46" fillId="0" borderId="14" xfId="33" applyFont="1" applyFill="1" applyBorder="1" applyAlignment="1" applyProtection="1">
      <alignment horizontal="center" vertical="center" wrapText="1"/>
      <protection locked="0"/>
    </xf>
    <xf numFmtId="9" fontId="46" fillId="0" borderId="11" xfId="33" applyFont="1" applyFill="1" applyBorder="1" applyAlignment="1" applyProtection="1">
      <alignment horizontal="center" vertical="center"/>
      <protection locked="0"/>
    </xf>
    <xf numFmtId="0" fontId="53" fillId="0" borderId="0" xfId="40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Zeros="0" tabSelected="1" zoomScalePageLayoutView="0" workbookViewId="0" topLeftCell="A1">
      <selection activeCell="A19" sqref="A19:O19"/>
    </sheetView>
  </sheetViews>
  <sheetFormatPr defaultColWidth="9.00390625" defaultRowHeight="24.75" customHeight="1"/>
  <cols>
    <col min="1" max="1" width="4.8515625" style="1" bestFit="1" customWidth="1"/>
    <col min="2" max="2" width="17.421875" style="1" customWidth="1"/>
    <col min="3" max="3" width="12.00390625" style="1" customWidth="1"/>
    <col min="4" max="9" width="6.7109375" style="1" bestFit="1" customWidth="1"/>
    <col min="10" max="14" width="8.421875" style="1" customWidth="1"/>
    <col min="15" max="15" width="14.421875" style="1" bestFit="1" customWidth="1"/>
    <col min="16" max="16" width="138.421875" style="19" customWidth="1"/>
    <col min="17" max="16384" width="9.00390625" style="1" customWidth="1"/>
  </cols>
  <sheetData>
    <row r="1" spans="1:15" ht="36" customHeight="1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>
      <c r="A2" s="36" t="s">
        <v>86</v>
      </c>
      <c r="B2" s="36" t="s">
        <v>35</v>
      </c>
      <c r="C2" s="34" t="s">
        <v>59</v>
      </c>
      <c r="D2" s="37" t="s">
        <v>42</v>
      </c>
      <c r="E2" s="37"/>
      <c r="F2" s="37" t="s">
        <v>43</v>
      </c>
      <c r="G2" s="37"/>
      <c r="H2" s="37" t="s">
        <v>44</v>
      </c>
      <c r="I2" s="37"/>
      <c r="J2" s="34" t="s">
        <v>56</v>
      </c>
      <c r="K2" s="44" t="s">
        <v>87</v>
      </c>
      <c r="L2" s="44" t="s">
        <v>88</v>
      </c>
      <c r="M2" s="38" t="s">
        <v>89</v>
      </c>
      <c r="N2" s="40" t="s">
        <v>60</v>
      </c>
      <c r="O2" s="36" t="s">
        <v>90</v>
      </c>
      <c r="P2" s="42" t="s">
        <v>91</v>
      </c>
    </row>
    <row r="3" spans="1:16" ht="18" customHeight="1">
      <c r="A3" s="35"/>
      <c r="B3" s="35"/>
      <c r="C3" s="35"/>
      <c r="D3" s="2" t="s">
        <v>45</v>
      </c>
      <c r="E3" s="2" t="s">
        <v>46</v>
      </c>
      <c r="F3" s="2" t="s">
        <v>45</v>
      </c>
      <c r="G3" s="2" t="s">
        <v>46</v>
      </c>
      <c r="H3" s="2" t="s">
        <v>45</v>
      </c>
      <c r="I3" s="2" t="s">
        <v>46</v>
      </c>
      <c r="J3" s="35"/>
      <c r="K3" s="45"/>
      <c r="L3" s="45"/>
      <c r="M3" s="39"/>
      <c r="N3" s="41"/>
      <c r="O3" s="35"/>
      <c r="P3" s="43"/>
    </row>
    <row r="4" spans="1:16" ht="24.75" customHeight="1">
      <c r="A4" s="25">
        <v>1</v>
      </c>
      <c r="B4" s="27" t="s">
        <v>25</v>
      </c>
      <c r="C4" s="2" t="s">
        <v>93</v>
      </c>
      <c r="D4" s="2"/>
      <c r="E4" s="2"/>
      <c r="F4" s="2"/>
      <c r="G4" s="2"/>
      <c r="H4" s="2"/>
      <c r="I4" s="2"/>
      <c r="J4" s="25"/>
      <c r="K4" s="28"/>
      <c r="L4" s="28"/>
      <c r="M4" s="16"/>
      <c r="N4" s="26"/>
      <c r="O4" s="25"/>
      <c r="P4" s="22" t="s">
        <v>71</v>
      </c>
    </row>
    <row r="5" spans="1:16" ht="25.5" customHeight="1">
      <c r="A5" s="2">
        <v>2</v>
      </c>
      <c r="B5" s="27" t="s">
        <v>26</v>
      </c>
      <c r="C5" s="2" t="s">
        <v>23</v>
      </c>
      <c r="D5" s="3"/>
      <c r="E5" s="3"/>
      <c r="F5" s="2"/>
      <c r="G5" s="2"/>
      <c r="H5" s="3"/>
      <c r="I5" s="3"/>
      <c r="J5" s="2"/>
      <c r="K5" s="3"/>
      <c r="L5" s="3"/>
      <c r="M5" s="3"/>
      <c r="N5" s="3"/>
      <c r="O5" s="29"/>
      <c r="P5" s="22" t="s">
        <v>71</v>
      </c>
    </row>
    <row r="6" spans="1:16" ht="25.5" customHeight="1">
      <c r="A6" s="2">
        <v>3</v>
      </c>
      <c r="B6" s="27" t="s">
        <v>29</v>
      </c>
      <c r="C6" s="2" t="s">
        <v>23</v>
      </c>
      <c r="D6" s="3"/>
      <c r="E6" s="3"/>
      <c r="F6" s="2"/>
      <c r="G6" s="2"/>
      <c r="H6" s="3"/>
      <c r="I6" s="3"/>
      <c r="J6" s="2"/>
      <c r="K6" s="3"/>
      <c r="L6" s="3"/>
      <c r="M6" s="3"/>
      <c r="N6" s="3"/>
      <c r="O6" s="29"/>
      <c r="P6" s="22" t="s">
        <v>72</v>
      </c>
    </row>
    <row r="7" spans="1:16" ht="25.5" customHeight="1">
      <c r="A7" s="2">
        <v>4</v>
      </c>
      <c r="B7" s="27" t="s">
        <v>27</v>
      </c>
      <c r="C7" s="2" t="s">
        <v>23</v>
      </c>
      <c r="D7" s="3"/>
      <c r="E7" s="3"/>
      <c r="F7" s="2"/>
      <c r="G7" s="2"/>
      <c r="H7" s="3"/>
      <c r="I7" s="3"/>
      <c r="J7" s="2"/>
      <c r="K7" s="3"/>
      <c r="L7" s="3"/>
      <c r="M7" s="3"/>
      <c r="N7" s="3"/>
      <c r="O7" s="29"/>
      <c r="P7" s="22" t="s">
        <v>72</v>
      </c>
    </row>
    <row r="8" spans="1:16" ht="25.5" customHeight="1">
      <c r="A8" s="2">
        <v>5</v>
      </c>
      <c r="B8" s="27" t="s">
        <v>37</v>
      </c>
      <c r="C8" s="2">
        <v>5000</v>
      </c>
      <c r="D8" s="3"/>
      <c r="E8" s="3"/>
      <c r="F8" s="30"/>
      <c r="G8" s="30"/>
      <c r="H8" s="3"/>
      <c r="I8" s="3"/>
      <c r="J8" s="30"/>
      <c r="K8" s="3"/>
      <c r="L8" s="3"/>
      <c r="M8" s="3"/>
      <c r="N8" s="3"/>
      <c r="O8" s="10"/>
      <c r="P8" s="22" t="s">
        <v>73</v>
      </c>
    </row>
    <row r="9" spans="1:16" ht="25.5" customHeight="1">
      <c r="A9" s="2">
        <v>6</v>
      </c>
      <c r="B9" s="27" t="s">
        <v>28</v>
      </c>
      <c r="C9" s="2">
        <v>5000</v>
      </c>
      <c r="D9" s="3"/>
      <c r="E9" s="3"/>
      <c r="F9" s="30"/>
      <c r="G9" s="30"/>
      <c r="H9" s="3"/>
      <c r="I9" s="3"/>
      <c r="J9" s="30"/>
      <c r="K9" s="3"/>
      <c r="L9" s="3"/>
      <c r="M9" s="3"/>
      <c r="N9" s="3"/>
      <c r="O9" s="10"/>
      <c r="P9" s="22" t="s">
        <v>82</v>
      </c>
    </row>
    <row r="10" spans="1:16" ht="25.5" customHeight="1">
      <c r="A10" s="2">
        <v>7</v>
      </c>
      <c r="B10" s="2" t="s">
        <v>3</v>
      </c>
      <c r="C10" s="2" t="s">
        <v>23</v>
      </c>
      <c r="D10" s="3"/>
      <c r="E10" s="3"/>
      <c r="F10" s="30"/>
      <c r="G10" s="30"/>
      <c r="H10" s="3"/>
      <c r="I10" s="3"/>
      <c r="J10" s="30"/>
      <c r="K10" s="3"/>
      <c r="L10" s="3"/>
      <c r="M10" s="3"/>
      <c r="N10" s="3"/>
      <c r="O10" s="10"/>
      <c r="P10" s="22" t="s">
        <v>74</v>
      </c>
    </row>
    <row r="11" spans="1:16" ht="25.5" customHeight="1">
      <c r="A11" s="2">
        <v>8</v>
      </c>
      <c r="B11" s="2" t="s">
        <v>4</v>
      </c>
      <c r="C11" s="2" t="s">
        <v>23</v>
      </c>
      <c r="D11" s="3"/>
      <c r="E11" s="3"/>
      <c r="F11" s="30"/>
      <c r="G11" s="30"/>
      <c r="H11" s="3"/>
      <c r="I11" s="3"/>
      <c r="J11" s="30"/>
      <c r="K11" s="3"/>
      <c r="L11" s="3"/>
      <c r="M11" s="3"/>
      <c r="N11" s="3"/>
      <c r="O11" s="31"/>
      <c r="P11" s="22"/>
    </row>
    <row r="12" spans="1:16" ht="25.5" customHeight="1">
      <c r="A12" s="2">
        <v>9</v>
      </c>
      <c r="B12" s="2" t="s">
        <v>6</v>
      </c>
      <c r="C12" s="2" t="s">
        <v>23</v>
      </c>
      <c r="D12" s="3"/>
      <c r="E12" s="3"/>
      <c r="F12" s="30"/>
      <c r="G12" s="30"/>
      <c r="H12" s="3"/>
      <c r="I12" s="3"/>
      <c r="J12" s="30"/>
      <c r="K12" s="3"/>
      <c r="L12" s="3"/>
      <c r="M12" s="3"/>
      <c r="N12" s="3"/>
      <c r="O12" s="10"/>
      <c r="P12" s="20" t="s">
        <v>36</v>
      </c>
    </row>
    <row r="13" spans="1:16" ht="25.5" customHeight="1">
      <c r="A13" s="2">
        <v>10</v>
      </c>
      <c r="B13" s="2" t="s">
        <v>5</v>
      </c>
      <c r="C13" s="2"/>
      <c r="D13" s="3"/>
      <c r="E13" s="3"/>
      <c r="F13" s="30"/>
      <c r="G13" s="30"/>
      <c r="H13" s="3"/>
      <c r="I13" s="3"/>
      <c r="J13" s="30"/>
      <c r="K13" s="3"/>
      <c r="L13" s="3"/>
      <c r="M13" s="3"/>
      <c r="N13" s="3"/>
      <c r="O13" s="2"/>
      <c r="P13" s="21" t="s">
        <v>24</v>
      </c>
    </row>
    <row r="14" spans="1:16" ht="25.5" customHeight="1">
      <c r="A14" s="2">
        <v>11</v>
      </c>
      <c r="B14" s="27" t="s">
        <v>30</v>
      </c>
      <c r="C14" s="2">
        <v>250</v>
      </c>
      <c r="D14" s="3"/>
      <c r="E14" s="3"/>
      <c r="F14" s="30"/>
      <c r="G14" s="30"/>
      <c r="H14" s="3"/>
      <c r="I14" s="3"/>
      <c r="J14" s="30"/>
      <c r="K14" s="3"/>
      <c r="L14" s="3"/>
      <c r="M14" s="3"/>
      <c r="N14" s="3"/>
      <c r="O14" s="17"/>
      <c r="P14" s="22" t="s">
        <v>80</v>
      </c>
    </row>
    <row r="15" spans="1:16" ht="25.5" customHeight="1">
      <c r="A15" s="2">
        <v>12</v>
      </c>
      <c r="B15" s="27" t="s">
        <v>32</v>
      </c>
      <c r="C15" s="2">
        <v>100</v>
      </c>
      <c r="D15" s="3"/>
      <c r="E15" s="3"/>
      <c r="F15" s="30"/>
      <c r="G15" s="30"/>
      <c r="H15" s="3"/>
      <c r="I15" s="3"/>
      <c r="J15" s="30"/>
      <c r="K15" s="3"/>
      <c r="L15" s="3"/>
      <c r="M15" s="3"/>
      <c r="N15" s="3"/>
      <c r="O15" s="17"/>
      <c r="P15" s="22" t="s">
        <v>75</v>
      </c>
    </row>
    <row r="16" spans="1:16" ht="25.5" customHeight="1">
      <c r="A16" s="2">
        <v>13</v>
      </c>
      <c r="B16" s="27" t="s">
        <v>33</v>
      </c>
      <c r="C16" s="2">
        <v>100</v>
      </c>
      <c r="D16" s="3"/>
      <c r="E16" s="3"/>
      <c r="F16" s="30"/>
      <c r="G16" s="30"/>
      <c r="H16" s="3"/>
      <c r="I16" s="3"/>
      <c r="J16" s="30"/>
      <c r="K16" s="3"/>
      <c r="L16" s="3"/>
      <c r="M16" s="3"/>
      <c r="N16" s="3"/>
      <c r="O16" s="17"/>
      <c r="P16" s="22" t="s">
        <v>70</v>
      </c>
    </row>
    <row r="17" spans="1:16" ht="25.5" customHeight="1">
      <c r="A17" s="2">
        <v>14</v>
      </c>
      <c r="B17" s="27" t="s">
        <v>31</v>
      </c>
      <c r="C17" s="2">
        <v>1500</v>
      </c>
      <c r="D17" s="3"/>
      <c r="E17" s="3"/>
      <c r="F17" s="30"/>
      <c r="G17" s="30"/>
      <c r="H17" s="3"/>
      <c r="I17" s="3"/>
      <c r="J17" s="30"/>
      <c r="K17" s="3"/>
      <c r="L17" s="3"/>
      <c r="M17" s="3"/>
      <c r="N17" s="3"/>
      <c r="O17" s="17"/>
      <c r="P17" s="22" t="s">
        <v>83</v>
      </c>
    </row>
    <row r="18" spans="1:16" ht="24">
      <c r="A18" s="2">
        <v>15</v>
      </c>
      <c r="B18" s="27" t="s">
        <v>34</v>
      </c>
      <c r="C18" s="2">
        <v>1500</v>
      </c>
      <c r="D18" s="3"/>
      <c r="E18" s="3"/>
      <c r="F18" s="2"/>
      <c r="G18" s="2"/>
      <c r="H18" s="3"/>
      <c r="I18" s="3"/>
      <c r="J18" s="2"/>
      <c r="K18" s="3"/>
      <c r="L18" s="3"/>
      <c r="M18" s="3"/>
      <c r="N18" s="3"/>
      <c r="O18" s="17"/>
      <c r="P18" s="22" t="s">
        <v>84</v>
      </c>
    </row>
    <row r="19" spans="1:15" ht="24.75" customHeight="1">
      <c r="A19" s="32" t="s">
        <v>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</sheetData>
  <sheetProtection formatCells="0" formatColumns="0" formatRows="0" insertColumns="0" insertRows="0" insertHyperlinks="0" deleteColumns="0" deleteRows="0" sort="0" autoFilter="0" pivotTables="0"/>
  <mergeCells count="15">
    <mergeCell ref="P2:P3"/>
    <mergeCell ref="F2:G2"/>
    <mergeCell ref="H2:I2"/>
    <mergeCell ref="J2:J3"/>
    <mergeCell ref="K2:K3"/>
    <mergeCell ref="L2:L3"/>
    <mergeCell ref="A19:O19"/>
    <mergeCell ref="A1:O1"/>
    <mergeCell ref="C2:C3"/>
    <mergeCell ref="B2:B3"/>
    <mergeCell ref="A2:A3"/>
    <mergeCell ref="D2:E2"/>
    <mergeCell ref="M2:M3"/>
    <mergeCell ref="N2:N3"/>
    <mergeCell ref="O2:O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9" sqref="E9"/>
    </sheetView>
  </sheetViews>
  <sheetFormatPr defaultColWidth="9.8515625" defaultRowHeight="15"/>
  <cols>
    <col min="1" max="1" width="6.140625" style="4" bestFit="1" customWidth="1"/>
    <col min="2" max="2" width="15.421875" style="4" bestFit="1" customWidth="1"/>
    <col min="3" max="3" width="10.57421875" style="4" bestFit="1" customWidth="1"/>
    <col min="4" max="5" width="8.7109375" style="4" bestFit="1" customWidth="1"/>
    <col min="6" max="6" width="79.140625" style="8" customWidth="1"/>
    <col min="7" max="7" width="96.57421875" style="18" customWidth="1"/>
    <col min="8" max="16384" width="9.421875" style="4" customWidth="1"/>
  </cols>
  <sheetData>
    <row r="1" spans="1:6" ht="30" customHeight="1">
      <c r="A1" s="46" t="s">
        <v>22</v>
      </c>
      <c r="B1" s="46"/>
      <c r="C1" s="46"/>
      <c r="D1" s="46"/>
      <c r="E1" s="46"/>
      <c r="F1" s="46"/>
    </row>
    <row r="2" spans="1:7" ht="30" customHeight="1">
      <c r="A2" s="5" t="s">
        <v>7</v>
      </c>
      <c r="B2" s="5" t="s">
        <v>0</v>
      </c>
      <c r="C2" s="5" t="s">
        <v>10</v>
      </c>
      <c r="D2" s="5" t="s">
        <v>1</v>
      </c>
      <c r="E2" s="5" t="s">
        <v>2</v>
      </c>
      <c r="F2" s="6" t="s">
        <v>52</v>
      </c>
      <c r="G2" s="24" t="s">
        <v>63</v>
      </c>
    </row>
    <row r="3" spans="1:7" ht="30" customHeight="1">
      <c r="A3" s="5">
        <v>1</v>
      </c>
      <c r="B3" s="5" t="s">
        <v>11</v>
      </c>
      <c r="C3" s="5">
        <v>180000</v>
      </c>
      <c r="D3" s="5">
        <v>120000</v>
      </c>
      <c r="E3" s="5">
        <v>60000</v>
      </c>
      <c r="F3" s="7" t="s">
        <v>40</v>
      </c>
      <c r="G3" s="23" t="s">
        <v>65</v>
      </c>
    </row>
    <row r="4" spans="1:7" ht="30" customHeight="1">
      <c r="A4" s="5">
        <v>2</v>
      </c>
      <c r="B4" s="5" t="s">
        <v>12</v>
      </c>
      <c r="C4" s="5">
        <f>C3*29.5%</f>
        <v>53100</v>
      </c>
      <c r="D4" s="5">
        <f>D3*29.5%</f>
        <v>35400</v>
      </c>
      <c r="E4" s="5">
        <f>E3*29.5%</f>
        <v>17700</v>
      </c>
      <c r="F4" s="7" t="s">
        <v>54</v>
      </c>
      <c r="G4" s="23" t="s">
        <v>64</v>
      </c>
    </row>
    <row r="5" spans="1:7" ht="30" customHeight="1">
      <c r="A5" s="5">
        <v>3</v>
      </c>
      <c r="B5" s="5" t="s">
        <v>13</v>
      </c>
      <c r="C5" s="5">
        <v>8000</v>
      </c>
      <c r="D5" s="5">
        <v>8000</v>
      </c>
      <c r="E5" s="5">
        <v>6000</v>
      </c>
      <c r="F5" s="7" t="s">
        <v>68</v>
      </c>
      <c r="G5" s="7" t="s">
        <v>78</v>
      </c>
    </row>
    <row r="6" spans="1:7" ht="30" customHeight="1">
      <c r="A6" s="5">
        <v>4</v>
      </c>
      <c r="B6" s="5" t="s">
        <v>14</v>
      </c>
      <c r="C6" s="5">
        <f>C3*2%</f>
        <v>3600</v>
      </c>
      <c r="D6" s="5">
        <f>D3*2%</f>
        <v>2400</v>
      </c>
      <c r="E6" s="5">
        <f>E3*2%</f>
        <v>1200</v>
      </c>
      <c r="F6" s="7" t="s">
        <v>38</v>
      </c>
      <c r="G6" s="23" t="s">
        <v>76</v>
      </c>
    </row>
    <row r="7" spans="1:7" ht="30" customHeight="1">
      <c r="A7" s="5">
        <v>5</v>
      </c>
      <c r="B7" s="5" t="s">
        <v>15</v>
      </c>
      <c r="C7" s="5">
        <v>1000</v>
      </c>
      <c r="D7" s="5">
        <v>1000</v>
      </c>
      <c r="E7" s="5">
        <v>1000</v>
      </c>
      <c r="F7" s="7" t="s">
        <v>39</v>
      </c>
      <c r="G7" s="23" t="s">
        <v>77</v>
      </c>
    </row>
    <row r="8" spans="1:7" ht="30" customHeight="1">
      <c r="A8" s="5">
        <v>6</v>
      </c>
      <c r="B8" s="5" t="s">
        <v>16</v>
      </c>
      <c r="C8" s="5">
        <f>C3*8%</f>
        <v>14400</v>
      </c>
      <c r="D8" s="5">
        <f>D3*8%</f>
        <v>9600</v>
      </c>
      <c r="E8" s="5">
        <f>E3*8%</f>
        <v>4800</v>
      </c>
      <c r="F8" s="7" t="s">
        <v>79</v>
      </c>
      <c r="G8" s="23" t="s">
        <v>66</v>
      </c>
    </row>
    <row r="9" spans="1:7" ht="30" customHeight="1">
      <c r="A9" s="5">
        <v>7</v>
      </c>
      <c r="B9" s="5" t="s">
        <v>17</v>
      </c>
      <c r="C9" s="5">
        <f>C3*12%</f>
        <v>21600</v>
      </c>
      <c r="D9" s="5">
        <f>D3*12%</f>
        <v>14400</v>
      </c>
      <c r="E9" s="5">
        <f>E3*12%</f>
        <v>7200</v>
      </c>
      <c r="F9" s="7" t="s">
        <v>41</v>
      </c>
      <c r="G9" s="23" t="s">
        <v>67</v>
      </c>
    </row>
    <row r="10" spans="1:6" ht="30" customHeight="1">
      <c r="A10" s="5">
        <v>8</v>
      </c>
      <c r="B10" s="5" t="s">
        <v>18</v>
      </c>
      <c r="C10" s="5">
        <f>SUM(C3:C9)</f>
        <v>281700</v>
      </c>
      <c r="D10" s="5">
        <f>SUM(D3:D9)</f>
        <v>190800</v>
      </c>
      <c r="E10" s="5">
        <f>SUM(E3:E9)</f>
        <v>97900</v>
      </c>
      <c r="F10" s="7"/>
    </row>
    <row r="11" spans="1:6" ht="30" customHeight="1">
      <c r="A11" s="5">
        <v>9</v>
      </c>
      <c r="B11" s="5" t="s">
        <v>19</v>
      </c>
      <c r="C11" s="5">
        <v>240</v>
      </c>
      <c r="D11" s="5">
        <v>240</v>
      </c>
      <c r="E11" s="5">
        <v>240</v>
      </c>
      <c r="F11" s="7" t="s">
        <v>20</v>
      </c>
    </row>
    <row r="12" spans="1:6" ht="30" customHeight="1">
      <c r="A12" s="5">
        <v>10</v>
      </c>
      <c r="B12" s="5" t="s">
        <v>21</v>
      </c>
      <c r="C12" s="5">
        <f>ROUND(C10/C11,0)</f>
        <v>1174</v>
      </c>
      <c r="D12" s="5">
        <f>ROUND(D10/D11,0)</f>
        <v>795</v>
      </c>
      <c r="E12" s="5">
        <f>ROUND(E10/E11,0)</f>
        <v>408</v>
      </c>
      <c r="F12" s="7" t="s">
        <v>81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2" sqref="C12"/>
    </sheetView>
  </sheetViews>
  <sheetFormatPr defaultColWidth="8.7109375" defaultRowHeight="15"/>
  <cols>
    <col min="1" max="1" width="5.57421875" style="11" bestFit="1" customWidth="1"/>
    <col min="2" max="2" width="10.00390625" style="11" bestFit="1" customWidth="1"/>
    <col min="3" max="3" width="116.8515625" style="12" customWidth="1"/>
    <col min="4" max="16384" width="8.7109375" style="11" customWidth="1"/>
  </cols>
  <sheetData>
    <row r="1" spans="1:3" ht="34.5" customHeight="1">
      <c r="A1" s="47" t="s">
        <v>51</v>
      </c>
      <c r="B1" s="47"/>
      <c r="C1" s="47"/>
    </row>
    <row r="2" spans="1:3" ht="34.5" customHeight="1">
      <c r="A2" s="13" t="s">
        <v>8</v>
      </c>
      <c r="B2" s="13" t="s">
        <v>50</v>
      </c>
      <c r="C2" s="13" t="s">
        <v>52</v>
      </c>
    </row>
    <row r="3" spans="1:3" ht="34.5" customHeight="1">
      <c r="A3" s="13">
        <v>1</v>
      </c>
      <c r="B3" s="13" t="s">
        <v>49</v>
      </c>
      <c r="C3" s="14" t="s">
        <v>69</v>
      </c>
    </row>
    <row r="4" spans="1:3" ht="34.5" customHeight="1">
      <c r="A4" s="13">
        <v>2</v>
      </c>
      <c r="B4" s="13" t="s">
        <v>55</v>
      </c>
      <c r="C4" s="14" t="s">
        <v>58</v>
      </c>
    </row>
    <row r="5" spans="1:3" ht="54" customHeight="1">
      <c r="A5" s="13">
        <v>3</v>
      </c>
      <c r="B5" s="13" t="s">
        <v>47</v>
      </c>
      <c r="C5" s="14" t="s">
        <v>85</v>
      </c>
    </row>
    <row r="6" spans="1:3" ht="34.5" customHeight="1">
      <c r="A6" s="13">
        <v>4</v>
      </c>
      <c r="B6" s="13" t="s">
        <v>48</v>
      </c>
      <c r="C6" s="14" t="s">
        <v>53</v>
      </c>
    </row>
    <row r="7" spans="1:3" ht="34.5" customHeight="1">
      <c r="A7" s="13">
        <v>5</v>
      </c>
      <c r="B7" s="13" t="s">
        <v>9</v>
      </c>
      <c r="C7" s="15" t="s">
        <v>57</v>
      </c>
    </row>
    <row r="8" spans="1:3" ht="34.5" customHeight="1">
      <c r="A8" s="13">
        <v>6</v>
      </c>
      <c r="B8" s="13" t="s">
        <v>61</v>
      </c>
      <c r="C8" s="15" t="s">
        <v>62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ljs</dc:creator>
  <cp:keywords/>
  <dc:description/>
  <cp:lastModifiedBy>风轻无痕</cp:lastModifiedBy>
  <cp:lastPrinted>2019-01-12T08:23:56Z</cp:lastPrinted>
  <dcterms:created xsi:type="dcterms:W3CDTF">2018-12-16T01:21:00Z</dcterms:created>
  <dcterms:modified xsi:type="dcterms:W3CDTF">2019-02-19T08:21:02Z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